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II" sheetId="1" r:id="rId1"/>
  </sheets>
  <definedNames>
    <definedName name="_xlnm._FilterDatabase" localSheetId="0" hidden="1">'Zadanie II'!$A$5:$D$18</definedName>
  </definedNames>
  <calcPr calcId="152511"/>
</workbook>
</file>

<file path=xl/calcChain.xml><?xml version="1.0" encoding="utf-8"?>
<calcChain xmlns="http://schemas.openxmlformats.org/spreadsheetml/2006/main">
  <c r="E7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E8" i="1" l="1"/>
  <c r="Q8" i="1" s="1"/>
  <c r="E9" i="1"/>
  <c r="I9" i="1" s="1"/>
  <c r="E10" i="1"/>
  <c r="Q10" i="1" s="1"/>
  <c r="E11" i="1"/>
  <c r="O11" i="1" s="1"/>
  <c r="E12" i="1"/>
  <c r="O12" i="1" s="1"/>
  <c r="E13" i="1"/>
  <c r="O13" i="1" s="1"/>
  <c r="E14" i="1"/>
  <c r="O14" i="1" s="1"/>
  <c r="E15" i="1"/>
  <c r="Q15" i="1" s="1"/>
  <c r="E16" i="1"/>
  <c r="Q16" i="1" s="1"/>
  <c r="E17" i="1"/>
  <c r="I17" i="1" s="1"/>
  <c r="E18" i="1"/>
  <c r="O18" i="1" s="1"/>
  <c r="E19" i="1"/>
  <c r="O19" i="1" s="1"/>
  <c r="E20" i="1"/>
  <c r="K20" i="1" s="1"/>
  <c r="E21" i="1"/>
  <c r="I21" i="1" s="1"/>
  <c r="E22" i="1"/>
  <c r="Q22" i="1" s="1"/>
  <c r="M7" i="1"/>
  <c r="I18" i="1" l="1"/>
  <c r="K22" i="1"/>
  <c r="I20" i="1"/>
  <c r="K18" i="1"/>
  <c r="I7" i="1"/>
  <c r="I23" i="1" s="1"/>
  <c r="I22" i="1"/>
  <c r="K7" i="1"/>
  <c r="K23" i="1" s="1"/>
  <c r="K8" i="1"/>
  <c r="O7" i="1"/>
  <c r="O23" i="1" s="1"/>
  <c r="I19" i="1"/>
  <c r="K19" i="1"/>
  <c r="O22" i="1"/>
  <c r="I11" i="1"/>
  <c r="O16" i="1"/>
  <c r="I10" i="1"/>
  <c r="O10" i="1"/>
  <c r="K21" i="1"/>
  <c r="Q7" i="1"/>
  <c r="I8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7" i="1"/>
  <c r="G7" i="1" s="1"/>
  <c r="G23" i="1" s="1"/>
  <c r="Q23" i="1" l="1"/>
  <c r="M23" i="1"/>
</calcChain>
</file>

<file path=xl/sharedStrings.xml><?xml version="1.0" encoding="utf-8"?>
<sst xmlns="http://schemas.openxmlformats.org/spreadsheetml/2006/main" count="71" uniqueCount="61">
  <si>
    <t>lp</t>
  </si>
  <si>
    <t>ryza/500 arkuszy</t>
  </si>
  <si>
    <t>ryza/250 arkuszy</t>
  </si>
  <si>
    <t>opakowanie/10 arkuszy</t>
  </si>
  <si>
    <t>karton/5 ryz po 500 arkuszy</t>
  </si>
  <si>
    <t>opakowanie/ 2 rolki</t>
  </si>
  <si>
    <t>1 rolka</t>
  </si>
  <si>
    <t>PAPIER A3 80G, BIAŁOŚĆ 146 CIE</t>
  </si>
  <si>
    <t>PAPIER UNIWERSALNY A5 80G BIAŁY, BIAŁOŚĆ 146 CIE</t>
  </si>
  <si>
    <t>PELIKAN KALKA OŁÓWKOWA NIEBIESKA A4</t>
  </si>
  <si>
    <t>Kalka przebitkowa, maszynowa i do pisania odręcznego. Samoregenerująca się. Format A4. Kolor niebieski</t>
  </si>
  <si>
    <t>Papier przeznaczony do dwustronnych wydruków laserowych i atramentowych. Zapobiega przesiąkaniu druku. Białość: 169 wg skali białości CIE
160 g/m². Format A4</t>
  </si>
  <si>
    <t>Uniwersalny papier do ploterów atramentowych. Biały, niepowlekany. Przeznaczony do wydruków monochromatycznych i kolorowych. Długość: 50 m. Średnica tulejki: 50 mm</t>
  </si>
  <si>
    <t>Uniwersalny papier do ploterów atramentowych. Biały, niepowlekany. Przeznaczony do wydruków monochromatycznych i kolorowych. Gramatura 80 g/m². Szerokość 420 mm. Długość 50 m. Średnica gilzy: 50 mm</t>
  </si>
  <si>
    <t>Uniwersalny papier do ploterów atramentowych. Biały, niepowlekany. Przeznaczony do wydruków monochromatycznych i kolorowych. Gramatura 80 g/m². Szerokość 594 mm. Długość 50 m. Średnica gilzy: 50 mm</t>
  </si>
  <si>
    <t>Uniwersalny papier do ploterów atramentowych. Biały, niepowlekany. Przeznaczony do wydruków monochromatycznych i kolorowych. Gramatura 80 g/m². Szerokość 914 mm. Długość 50 m. Średnica gilzy: 50 mm</t>
  </si>
  <si>
    <t>Papier uniwersalny 80 g/m2 klasy A, Przeznaczony do kopiarek, drukarek laserowych i atramentowych oraz do wydruków kolorowych, Białość: 166 wg skali białości CIE. Format A4</t>
  </si>
  <si>
    <t>Papier uniwersalny 80 g/m² klasy C+, Przeznaczony do drukarek laserowych,kopiarek oraz faksów. Białość: 146 wg skali białości CIE. Format A4</t>
  </si>
  <si>
    <t>Satynowany,biały papier przeznaczony do pełnokolorowych wydruków, nadaje się do maszyn cyfrowych,prezentacji, broszur, raportów oraz materiałów informacyjnych. Białość: 168 wg skali białości CIE. Gramatura 160 g//m². Format A4</t>
  </si>
  <si>
    <t>Papier uniwersalny 80 g/m² klasy C+. Przeznaczony do drukarek laserowych, kopiarek oraz faksów. Białość: 146 wg skali białości CIE. Format A3</t>
  </si>
  <si>
    <t xml:space="preserve">Jednostka </t>
  </si>
  <si>
    <t>Opis</t>
  </si>
  <si>
    <t>Opis szczegółowy</t>
  </si>
  <si>
    <t>PAPIER A4 80G, BIAŁOŚĆ 166 CIE</t>
  </si>
  <si>
    <t>PAPIER DO PLOTERÓW 914MMX50M 80G</t>
  </si>
  <si>
    <t>PAPIER DO PLOTERÓW 297MMX50M 90G</t>
  </si>
  <si>
    <t>PAPIER DO PLOTERÓW 420MMX50M 80G</t>
  </si>
  <si>
    <t>PAPIER DO PLOTERÓW 594MMX50M 80G</t>
  </si>
  <si>
    <t>PAPIER A4 160G, BIAŁOŚĆ 169 CIE</t>
  </si>
  <si>
    <t>Papier uniwersalny 80 g/m2, Przeznaczony do kopiarek, drukarek laserowych i atramentowych. Kolor intensywny niebieski. Format A4</t>
  </si>
  <si>
    <t>PAPIER MIX KOLORÓW A4, 80 g</t>
  </si>
  <si>
    <t>PAPIER INTENSYWNY NIEBIESKI A4, 80 g</t>
  </si>
  <si>
    <t>PAPIER INTENSYWNY ŻÓŁTY, A4, 80 g</t>
  </si>
  <si>
    <t>Papier uniwersalny 80 g/m2, Przeznaczony do kopiarek, drukarek laserowych i atramentowych. Kolor intensywny żółty. Format A4</t>
  </si>
  <si>
    <t>Papier uniwersalny 80 g/m2, Przeznaczony do kopiarek, drukarek laserowych i atramentowych. Kolor intensywny zielony. Format A4</t>
  </si>
  <si>
    <t>Papier uniwersalny 80 g/m2, Przeznaczony do kopiarek, drukarek laserowych i atramentowych. Mix kolorów. Format A4</t>
  </si>
  <si>
    <t>PAPIER INTENSYWNY CZERWONY A4, 80g</t>
  </si>
  <si>
    <t>Papier uniwersalny 80 g/m2, Przeznaczony do kopiarek, drukarek laserowych i atramentowych. Kolor intensywny czerwony. Format A4</t>
  </si>
  <si>
    <t>PAPIER INTENSYWNY ZIELONY A4, 80 g</t>
  </si>
  <si>
    <t>PAPIER A4 80G, BIAŁOŚĆ 146 CIE</t>
  </si>
  <si>
    <t>PAPIER SATYNOWY A4 160G BIAŁY, BIAŁOŚC 168 CIE</t>
  </si>
  <si>
    <t>Papier uniwersalny 80 g/m² klasy C+. Przeznaczony do drukarek laserowych, kopiarek oraz faksów. Białość: 146 wg skali białości CIE. Format A5</t>
  </si>
  <si>
    <t xml:space="preserve"> cena jednostkowa NETTO w PLN</t>
  </si>
  <si>
    <t>Szacowana ilość dla Zadania 2</t>
  </si>
  <si>
    <t>ŁĄCZNA CENA NETTO DLA ENEA Centrum Sp. z o.o. (iloczyn kolumna 5 x kolumna 8)</t>
  </si>
  <si>
    <t>ENEA Ciepło Sp.zo.o. Elektrociepłownia - szacowana ilość</t>
  </si>
  <si>
    <t>ŁĄCZNA CENA NETTO OFERTY DLA ZADANIA 2 (suma kolumny 7)</t>
  </si>
  <si>
    <t>ŁĄCZNA CENA NETTO DLA ZADANIA 2 (iloczyn kolumna 5 x kolumna 6)</t>
  </si>
  <si>
    <t xml:space="preserve">ZAŁĄCZNIK NR 2a - FORMULARZ CENOWY DLA ZADANIA 2 - DOSTAWA PAPIERU DO WYDRUKU - LOKALIZACJA BIAŁYSTOK </t>
  </si>
  <si>
    <t>(pieczęć wykonawcy)</t>
  </si>
  <si>
    <t>ENEA Centrum Sp. z o.o. - szacowana ilość</t>
  </si>
  <si>
    <t>ENEA Trading Sp. z o.o. - szacowana ilość</t>
  </si>
  <si>
    <t>ENEA Ciepło Sp. z o.o. - szacowana ilość</t>
  </si>
  <si>
    <t>ŁĄCZNA CENA NETTO DLA ENEA Ciepło Sp.zo.o. Elektrociepłownia - (iloczyn kolumna 5 x kolumna 16)</t>
  </si>
  <si>
    <t>ŁĄCZNA CENA NETTO DLA ENEA Trading Sp. z o.o. (iloczyn kolumna 5 x kolumna 10 )</t>
  </si>
  <si>
    <t>ENEA Logistyka Sp. z o.o. - szacowana ilość</t>
  </si>
  <si>
    <t>ŁĄCZNA CENA NETTO DLA ENEA Logistyka Sp. z o.o. (iloczyn kolumna 5 x kolumna 12)</t>
  </si>
  <si>
    <t>ŁĄCZNA CENA NETTO DLA ENEA Ciepło Sp. z o.o. (iloczyn kolumna 5 x kolumna 14)</t>
  </si>
  <si>
    <t>     </t>
  </si>
  <si>
    <t>miejscowość i data</t>
  </si>
  <si>
    <t>Pieczęć imienna i podpis przedstawiciela(i)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</si>
</sst>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164" fontId="3" fillId="0" borderId="0" xfId="1" applyNumberFormat="1" applyFont="1" applyAlignment="1">
      <alignment vertical="center"/>
    </xf>
    <xf numFmtId="0" fontId="5" fillId="0" borderId="0" xfId="0" applyFont="1"/>
    <xf numFmtId="0" fontId="7" fillId="0" borderId="0" xfId="0" applyFont="1"/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/>
    <xf numFmtId="44" fontId="5" fillId="0" borderId="0" xfId="0" applyNumberFormat="1" applyFont="1"/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4" fontId="7" fillId="0" borderId="0" xfId="0" applyNumberFormat="1" applyFont="1"/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4" fontId="5" fillId="0" borderId="0" xfId="0" applyNumberFormat="1" applyFont="1" applyFill="1" applyBorder="1"/>
    <xf numFmtId="4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44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Alignment="1">
      <alignment horizontal="center"/>
    </xf>
    <xf numFmtId="43" fontId="7" fillId="0" borderId="3" xfId="0" applyNumberFormat="1" applyFont="1" applyFill="1" applyBorder="1" applyAlignment="1">
      <alignment horizontal="center" vertical="center"/>
    </xf>
    <xf numFmtId="43" fontId="7" fillId="2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Protection="1"/>
    <xf numFmtId="0" fontId="7" fillId="0" borderId="0" xfId="0" applyFont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44" fontId="10" fillId="2" borderId="1" xfId="0" applyNumberFormat="1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horizontal="center" vertical="center"/>
    </xf>
    <xf numFmtId="44" fontId="7" fillId="0" borderId="1" xfId="0" applyNumberFormat="1" applyFont="1" applyFill="1" applyBorder="1" applyAlignment="1">
      <alignment horizontal="center" vertical="center"/>
    </xf>
    <xf numFmtId="44" fontId="7" fillId="2" borderId="1" xfId="0" applyNumberFormat="1" applyFont="1" applyFill="1" applyBorder="1" applyAlignment="1">
      <alignment horizontal="center" vertical="center"/>
    </xf>
    <xf numFmtId="44" fontId="9" fillId="3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70" zoomScaleNormal="70" workbookViewId="0">
      <selection activeCell="Q27" sqref="A1:Q27"/>
    </sheetView>
  </sheetViews>
  <sheetFormatPr defaultRowHeight="12.75" x14ac:dyDescent="0.2"/>
  <cols>
    <col min="1" max="1" width="5.7109375" style="3" customWidth="1"/>
    <col min="2" max="2" width="25.28515625" style="2" customWidth="1"/>
    <col min="3" max="3" width="53.5703125" style="2" customWidth="1"/>
    <col min="4" max="4" width="14.28515625" style="2" customWidth="1"/>
    <col min="5" max="5" width="17" style="7" customWidth="1"/>
    <col min="6" max="6" width="12" style="23" customWidth="1"/>
    <col min="7" max="7" width="20.140625" style="7" customWidth="1"/>
    <col min="8" max="8" width="13.140625" style="23" customWidth="1"/>
    <col min="9" max="9" width="16.42578125" style="2" customWidth="1"/>
    <col min="10" max="10" width="13" style="23" customWidth="1"/>
    <col min="11" max="11" width="15" style="2" customWidth="1"/>
    <col min="12" max="12" width="13.42578125" style="23" bestFit="1" customWidth="1"/>
    <col min="13" max="13" width="17.7109375" style="2" customWidth="1"/>
    <col min="14" max="14" width="14.5703125" style="23" bestFit="1" customWidth="1"/>
    <col min="15" max="15" width="15.85546875" style="2" customWidth="1"/>
    <col min="16" max="16" width="16" style="23" customWidth="1"/>
    <col min="17" max="17" width="17" style="2" customWidth="1"/>
    <col min="18" max="16384" width="9.140625" style="2"/>
  </cols>
  <sheetData>
    <row r="1" spans="1:17" ht="33" customHeight="1" x14ac:dyDescent="0.2">
      <c r="A1" s="1"/>
      <c r="B1" s="34" t="s">
        <v>48</v>
      </c>
      <c r="C1" s="1"/>
      <c r="D1" s="1"/>
      <c r="E1" s="1"/>
      <c r="F1" s="28"/>
      <c r="G1" s="1"/>
      <c r="H1" s="28"/>
    </row>
    <row r="2" spans="1:17" ht="33" customHeight="1" x14ac:dyDescent="0.2">
      <c r="A2" s="1"/>
      <c r="B2" s="34"/>
      <c r="C2" s="1"/>
      <c r="D2" s="1"/>
      <c r="E2" s="1"/>
      <c r="F2" s="28"/>
      <c r="G2" s="1"/>
      <c r="H2" s="28"/>
    </row>
    <row r="3" spans="1:17" ht="65.25" customHeight="1" x14ac:dyDescent="0.25">
      <c r="A3" s="1"/>
      <c r="B3" s="48" t="s">
        <v>49</v>
      </c>
      <c r="C3" s="49"/>
      <c r="D3" s="1"/>
      <c r="E3" s="1"/>
      <c r="F3" s="28"/>
      <c r="G3" s="1"/>
      <c r="H3" s="28"/>
    </row>
    <row r="4" spans="1:17" ht="33" customHeight="1" x14ac:dyDescent="0.25">
      <c r="A4" s="9"/>
      <c r="B4" s="35"/>
      <c r="C4" s="9"/>
      <c r="D4" s="9"/>
      <c r="E4" s="12"/>
      <c r="F4" s="29"/>
      <c r="G4" s="12"/>
      <c r="H4" s="30"/>
    </row>
    <row r="5" spans="1:17" s="36" customFormat="1" ht="81" customHeight="1" x14ac:dyDescent="0.25">
      <c r="A5" s="10" t="s">
        <v>0</v>
      </c>
      <c r="B5" s="10" t="s">
        <v>21</v>
      </c>
      <c r="C5" s="10" t="s">
        <v>22</v>
      </c>
      <c r="D5" s="10" t="s">
        <v>20</v>
      </c>
      <c r="E5" s="17" t="s">
        <v>42</v>
      </c>
      <c r="F5" s="18" t="s">
        <v>43</v>
      </c>
      <c r="G5" s="17" t="s">
        <v>47</v>
      </c>
      <c r="H5" s="21" t="s">
        <v>50</v>
      </c>
      <c r="I5" s="19" t="s">
        <v>44</v>
      </c>
      <c r="J5" s="21" t="s">
        <v>51</v>
      </c>
      <c r="K5" s="19" t="s">
        <v>54</v>
      </c>
      <c r="L5" s="21" t="s">
        <v>55</v>
      </c>
      <c r="M5" s="19" t="s">
        <v>56</v>
      </c>
      <c r="N5" s="21" t="s">
        <v>52</v>
      </c>
      <c r="O5" s="19" t="s">
        <v>57</v>
      </c>
      <c r="P5" s="21" t="s">
        <v>45</v>
      </c>
      <c r="Q5" s="19" t="s">
        <v>53</v>
      </c>
    </row>
    <row r="6" spans="1:17" s="23" customFormat="1" ht="12.75" customHeight="1" x14ac:dyDescent="0.2">
      <c r="A6" s="20">
        <v>1</v>
      </c>
      <c r="B6" s="20">
        <v>2</v>
      </c>
      <c r="C6" s="20">
        <v>3</v>
      </c>
      <c r="D6" s="20">
        <v>4</v>
      </c>
      <c r="E6" s="18">
        <v>5</v>
      </c>
      <c r="F6" s="18">
        <v>6</v>
      </c>
      <c r="G6" s="18">
        <v>7</v>
      </c>
      <c r="H6" s="22">
        <v>8</v>
      </c>
      <c r="I6" s="21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</row>
    <row r="7" spans="1:17" s="6" customFormat="1" ht="45.75" customHeight="1" x14ac:dyDescent="0.2">
      <c r="A7" s="4">
        <v>1</v>
      </c>
      <c r="B7" s="33" t="s">
        <v>23</v>
      </c>
      <c r="C7" s="5" t="s">
        <v>16</v>
      </c>
      <c r="D7" s="8" t="s">
        <v>4</v>
      </c>
      <c r="E7" s="41">
        <f>ROUND((0),2)</f>
        <v>0</v>
      </c>
      <c r="F7" s="31">
        <f>SUM(H7,J7,L7,N7,P7)</f>
        <v>442</v>
      </c>
      <c r="G7" s="41">
        <f>ROUND((E7*F7),2)</f>
        <v>0</v>
      </c>
      <c r="H7" s="37">
        <v>30</v>
      </c>
      <c r="I7" s="42">
        <f>ROUND((H7*E7),2)</f>
        <v>0</v>
      </c>
      <c r="J7" s="20">
        <v>6</v>
      </c>
      <c r="K7" s="43">
        <f>ROUND((J7*E7),2)</f>
        <v>0</v>
      </c>
      <c r="L7" s="37">
        <v>15</v>
      </c>
      <c r="M7" s="42">
        <f>ROUND((L7*E7),2)</f>
        <v>0</v>
      </c>
      <c r="N7" s="20">
        <v>196</v>
      </c>
      <c r="O7" s="43">
        <f>ROUND((N7*E7),2)</f>
        <v>0</v>
      </c>
      <c r="P7" s="37">
        <v>195</v>
      </c>
      <c r="Q7" s="42">
        <f>ROUND((P7*E7),2)</f>
        <v>0</v>
      </c>
    </row>
    <row r="8" spans="1:17" s="6" customFormat="1" ht="45.75" customHeight="1" x14ac:dyDescent="0.2">
      <c r="A8" s="4">
        <v>2</v>
      </c>
      <c r="B8" s="33" t="s">
        <v>39</v>
      </c>
      <c r="C8" s="5" t="s">
        <v>17</v>
      </c>
      <c r="D8" s="8" t="s">
        <v>4</v>
      </c>
      <c r="E8" s="41">
        <f t="shared" ref="E8:E22" si="0">ROUND((0),2)</f>
        <v>0</v>
      </c>
      <c r="F8" s="31">
        <f t="shared" ref="F8:F22" si="1">SUM(H8,J8,L8,N8,P8)</f>
        <v>48</v>
      </c>
      <c r="G8" s="41">
        <f t="shared" ref="G8:G22" si="2">ROUND((E8*F8),2)</f>
        <v>0</v>
      </c>
      <c r="H8" s="37">
        <v>30</v>
      </c>
      <c r="I8" s="42">
        <f t="shared" ref="I8:I22" si="3">ROUND((H8*E8),2)</f>
        <v>0</v>
      </c>
      <c r="J8" s="20">
        <v>6</v>
      </c>
      <c r="K8" s="43">
        <f t="shared" ref="K8:K22" si="4">ROUND((J8*E8),2)</f>
        <v>0</v>
      </c>
      <c r="L8" s="27"/>
      <c r="M8" s="24"/>
      <c r="N8" s="26"/>
      <c r="O8" s="25"/>
      <c r="P8" s="37">
        <v>12</v>
      </c>
      <c r="Q8" s="42">
        <f t="shared" ref="Q8:Q22" si="5">ROUND((P8*E8),2)</f>
        <v>0</v>
      </c>
    </row>
    <row r="9" spans="1:17" s="6" customFormat="1" ht="45.75" customHeight="1" x14ac:dyDescent="0.2">
      <c r="A9" s="4">
        <v>3</v>
      </c>
      <c r="B9" s="33" t="s">
        <v>8</v>
      </c>
      <c r="C9" s="5" t="s">
        <v>41</v>
      </c>
      <c r="D9" s="8" t="s">
        <v>1</v>
      </c>
      <c r="E9" s="41">
        <f t="shared" si="0"/>
        <v>0</v>
      </c>
      <c r="F9" s="31">
        <f t="shared" si="1"/>
        <v>1</v>
      </c>
      <c r="G9" s="41">
        <f t="shared" si="2"/>
        <v>0</v>
      </c>
      <c r="H9" s="37">
        <v>1</v>
      </c>
      <c r="I9" s="42">
        <f t="shared" si="3"/>
        <v>0</v>
      </c>
      <c r="J9" s="26"/>
      <c r="K9" s="25"/>
      <c r="L9" s="27"/>
      <c r="M9" s="24"/>
      <c r="N9" s="26"/>
      <c r="O9" s="25"/>
      <c r="P9" s="27"/>
      <c r="Q9" s="24"/>
    </row>
    <row r="10" spans="1:17" s="6" customFormat="1" ht="45.75" customHeight="1" x14ac:dyDescent="0.2">
      <c r="A10" s="4">
        <v>4</v>
      </c>
      <c r="B10" s="33" t="s">
        <v>7</v>
      </c>
      <c r="C10" s="5" t="s">
        <v>19</v>
      </c>
      <c r="D10" s="8" t="s">
        <v>1</v>
      </c>
      <c r="E10" s="41">
        <f t="shared" si="0"/>
        <v>0</v>
      </c>
      <c r="F10" s="31">
        <f t="shared" si="1"/>
        <v>41</v>
      </c>
      <c r="G10" s="41">
        <f t="shared" si="2"/>
        <v>0</v>
      </c>
      <c r="H10" s="37">
        <v>2</v>
      </c>
      <c r="I10" s="42">
        <f t="shared" si="3"/>
        <v>0</v>
      </c>
      <c r="J10" s="26"/>
      <c r="K10" s="25"/>
      <c r="L10" s="27"/>
      <c r="M10" s="24"/>
      <c r="N10" s="20">
        <v>25</v>
      </c>
      <c r="O10" s="43">
        <f t="shared" ref="O10:O22" si="6">ROUND((N10*E10),2)</f>
        <v>0</v>
      </c>
      <c r="P10" s="37">
        <v>14</v>
      </c>
      <c r="Q10" s="42">
        <f t="shared" si="5"/>
        <v>0</v>
      </c>
    </row>
    <row r="11" spans="1:17" s="6" customFormat="1" ht="59.25" customHeight="1" x14ac:dyDescent="0.2">
      <c r="A11" s="4">
        <v>5</v>
      </c>
      <c r="B11" s="33" t="s">
        <v>40</v>
      </c>
      <c r="C11" s="5" t="s">
        <v>18</v>
      </c>
      <c r="D11" s="8" t="s">
        <v>2</v>
      </c>
      <c r="E11" s="41">
        <f t="shared" si="0"/>
        <v>0</v>
      </c>
      <c r="F11" s="31">
        <f t="shared" si="1"/>
        <v>2</v>
      </c>
      <c r="G11" s="41">
        <f t="shared" si="2"/>
        <v>0</v>
      </c>
      <c r="H11" s="37">
        <v>1</v>
      </c>
      <c r="I11" s="42">
        <f t="shared" si="3"/>
        <v>0</v>
      </c>
      <c r="J11" s="26"/>
      <c r="K11" s="25"/>
      <c r="L11" s="27"/>
      <c r="M11" s="24"/>
      <c r="N11" s="20">
        <v>1</v>
      </c>
      <c r="O11" s="43">
        <f t="shared" si="6"/>
        <v>0</v>
      </c>
      <c r="P11" s="27"/>
      <c r="Q11" s="24"/>
    </row>
    <row r="12" spans="1:17" s="6" customFormat="1" ht="45.75" customHeight="1" x14ac:dyDescent="0.2">
      <c r="A12" s="4">
        <v>6</v>
      </c>
      <c r="B12" s="33" t="s">
        <v>25</v>
      </c>
      <c r="C12" s="5" t="s">
        <v>12</v>
      </c>
      <c r="D12" s="8" t="s">
        <v>5</v>
      </c>
      <c r="E12" s="41">
        <f t="shared" si="0"/>
        <v>0</v>
      </c>
      <c r="F12" s="31">
        <f t="shared" si="1"/>
        <v>6</v>
      </c>
      <c r="G12" s="41">
        <f t="shared" si="2"/>
        <v>0</v>
      </c>
      <c r="H12" s="27"/>
      <c r="I12" s="24"/>
      <c r="J12" s="26"/>
      <c r="K12" s="25"/>
      <c r="L12" s="27"/>
      <c r="M12" s="24"/>
      <c r="N12" s="20">
        <v>6</v>
      </c>
      <c r="O12" s="43">
        <f t="shared" si="6"/>
        <v>0</v>
      </c>
      <c r="P12" s="27"/>
      <c r="Q12" s="24"/>
    </row>
    <row r="13" spans="1:17" s="6" customFormat="1" ht="61.5" customHeight="1" x14ac:dyDescent="0.2">
      <c r="A13" s="4">
        <v>7</v>
      </c>
      <c r="B13" s="33" t="s">
        <v>26</v>
      </c>
      <c r="C13" s="5" t="s">
        <v>13</v>
      </c>
      <c r="D13" s="8" t="s">
        <v>5</v>
      </c>
      <c r="E13" s="41">
        <f t="shared" si="0"/>
        <v>0</v>
      </c>
      <c r="F13" s="31">
        <f t="shared" si="1"/>
        <v>2</v>
      </c>
      <c r="G13" s="41">
        <f t="shared" si="2"/>
        <v>0</v>
      </c>
      <c r="H13" s="27"/>
      <c r="I13" s="24"/>
      <c r="J13" s="26"/>
      <c r="K13" s="25"/>
      <c r="L13" s="27"/>
      <c r="M13" s="24"/>
      <c r="N13" s="20">
        <v>2</v>
      </c>
      <c r="O13" s="43">
        <f t="shared" si="6"/>
        <v>0</v>
      </c>
      <c r="P13" s="27"/>
      <c r="Q13" s="24"/>
    </row>
    <row r="14" spans="1:17" s="6" customFormat="1" ht="55.5" customHeight="1" x14ac:dyDescent="0.2">
      <c r="A14" s="4">
        <v>8</v>
      </c>
      <c r="B14" s="33" t="s">
        <v>27</v>
      </c>
      <c r="C14" s="5" t="s">
        <v>14</v>
      </c>
      <c r="D14" s="8" t="s">
        <v>6</v>
      </c>
      <c r="E14" s="41">
        <f t="shared" si="0"/>
        <v>0</v>
      </c>
      <c r="F14" s="31">
        <f t="shared" si="1"/>
        <v>2</v>
      </c>
      <c r="G14" s="41">
        <f t="shared" si="2"/>
        <v>0</v>
      </c>
      <c r="H14" s="27"/>
      <c r="I14" s="24"/>
      <c r="J14" s="26"/>
      <c r="K14" s="25"/>
      <c r="L14" s="27"/>
      <c r="M14" s="24"/>
      <c r="N14" s="20">
        <v>2</v>
      </c>
      <c r="O14" s="43">
        <f t="shared" si="6"/>
        <v>0</v>
      </c>
      <c r="P14" s="27"/>
      <c r="Q14" s="24"/>
    </row>
    <row r="15" spans="1:17" s="6" customFormat="1" ht="57" customHeight="1" x14ac:dyDescent="0.2">
      <c r="A15" s="4">
        <v>9</v>
      </c>
      <c r="B15" s="33" t="s">
        <v>24</v>
      </c>
      <c r="C15" s="5" t="s">
        <v>15</v>
      </c>
      <c r="D15" s="8" t="s">
        <v>6</v>
      </c>
      <c r="E15" s="41">
        <f t="shared" si="0"/>
        <v>0</v>
      </c>
      <c r="F15" s="31">
        <f t="shared" si="1"/>
        <v>4</v>
      </c>
      <c r="G15" s="41">
        <f t="shared" si="2"/>
        <v>0</v>
      </c>
      <c r="H15" s="27"/>
      <c r="I15" s="24"/>
      <c r="J15" s="26"/>
      <c r="K15" s="25"/>
      <c r="L15" s="27"/>
      <c r="M15" s="24"/>
      <c r="N15" s="26"/>
      <c r="O15" s="25"/>
      <c r="P15" s="37">
        <v>4</v>
      </c>
      <c r="Q15" s="42">
        <f t="shared" si="5"/>
        <v>0</v>
      </c>
    </row>
    <row r="16" spans="1:17" s="6" customFormat="1" ht="45.75" customHeight="1" x14ac:dyDescent="0.2">
      <c r="A16" s="4">
        <v>10</v>
      </c>
      <c r="B16" s="33" t="s">
        <v>9</v>
      </c>
      <c r="C16" s="5" t="s">
        <v>10</v>
      </c>
      <c r="D16" s="8" t="s">
        <v>3</v>
      </c>
      <c r="E16" s="41">
        <f t="shared" si="0"/>
        <v>0</v>
      </c>
      <c r="F16" s="31">
        <f t="shared" si="1"/>
        <v>9</v>
      </c>
      <c r="G16" s="41">
        <f t="shared" si="2"/>
        <v>0</v>
      </c>
      <c r="H16" s="27"/>
      <c r="I16" s="24"/>
      <c r="J16" s="26"/>
      <c r="K16" s="25"/>
      <c r="L16" s="27"/>
      <c r="M16" s="24"/>
      <c r="N16" s="20">
        <v>4</v>
      </c>
      <c r="O16" s="43">
        <f t="shared" si="6"/>
        <v>0</v>
      </c>
      <c r="P16" s="37">
        <v>5</v>
      </c>
      <c r="Q16" s="42">
        <f t="shared" si="5"/>
        <v>0</v>
      </c>
    </row>
    <row r="17" spans="1:17" s="6" customFormat="1" ht="63" customHeight="1" x14ac:dyDescent="0.2">
      <c r="A17" s="4">
        <v>11</v>
      </c>
      <c r="B17" s="33" t="s">
        <v>28</v>
      </c>
      <c r="C17" s="5" t="s">
        <v>11</v>
      </c>
      <c r="D17" s="8" t="s">
        <v>2</v>
      </c>
      <c r="E17" s="41">
        <f t="shared" si="0"/>
        <v>0</v>
      </c>
      <c r="F17" s="31">
        <f t="shared" si="1"/>
        <v>1</v>
      </c>
      <c r="G17" s="41">
        <f t="shared" si="2"/>
        <v>0</v>
      </c>
      <c r="H17" s="37">
        <v>1</v>
      </c>
      <c r="I17" s="42">
        <f t="shared" si="3"/>
        <v>0</v>
      </c>
      <c r="J17" s="26"/>
      <c r="K17" s="25"/>
      <c r="L17" s="27"/>
      <c r="M17" s="24"/>
      <c r="N17" s="26"/>
      <c r="O17" s="25"/>
      <c r="P17" s="27"/>
      <c r="Q17" s="24"/>
    </row>
    <row r="18" spans="1:17" s="6" customFormat="1" ht="45" customHeight="1" x14ac:dyDescent="0.2">
      <c r="A18" s="4">
        <v>12</v>
      </c>
      <c r="B18" s="33" t="s">
        <v>31</v>
      </c>
      <c r="C18" s="5" t="s">
        <v>29</v>
      </c>
      <c r="D18" s="8" t="s">
        <v>1</v>
      </c>
      <c r="E18" s="41">
        <f t="shared" si="0"/>
        <v>0</v>
      </c>
      <c r="F18" s="31">
        <f t="shared" si="1"/>
        <v>3</v>
      </c>
      <c r="G18" s="41">
        <f t="shared" si="2"/>
        <v>0</v>
      </c>
      <c r="H18" s="37">
        <v>1</v>
      </c>
      <c r="I18" s="42">
        <f t="shared" si="3"/>
        <v>0</v>
      </c>
      <c r="J18" s="20">
        <v>1</v>
      </c>
      <c r="K18" s="43">
        <f t="shared" si="4"/>
        <v>0</v>
      </c>
      <c r="L18" s="27"/>
      <c r="M18" s="24"/>
      <c r="N18" s="20">
        <v>1</v>
      </c>
      <c r="O18" s="43">
        <f t="shared" si="6"/>
        <v>0</v>
      </c>
      <c r="P18" s="27"/>
      <c r="Q18" s="24"/>
    </row>
    <row r="19" spans="1:17" s="6" customFormat="1" ht="47.25" customHeight="1" x14ac:dyDescent="0.2">
      <c r="A19" s="4">
        <v>13</v>
      </c>
      <c r="B19" s="33" t="s">
        <v>38</v>
      </c>
      <c r="C19" s="5" t="s">
        <v>34</v>
      </c>
      <c r="D19" s="8" t="s">
        <v>1</v>
      </c>
      <c r="E19" s="41">
        <f t="shared" si="0"/>
        <v>0</v>
      </c>
      <c r="F19" s="31">
        <f t="shared" si="1"/>
        <v>3</v>
      </c>
      <c r="G19" s="41">
        <f t="shared" si="2"/>
        <v>0</v>
      </c>
      <c r="H19" s="37">
        <v>1</v>
      </c>
      <c r="I19" s="42">
        <f t="shared" si="3"/>
        <v>0</v>
      </c>
      <c r="J19" s="20">
        <v>1</v>
      </c>
      <c r="K19" s="43">
        <f t="shared" si="4"/>
        <v>0</v>
      </c>
      <c r="L19" s="27"/>
      <c r="M19" s="24"/>
      <c r="N19" s="20">
        <v>1</v>
      </c>
      <c r="O19" s="43">
        <f t="shared" si="6"/>
        <v>0</v>
      </c>
      <c r="P19" s="27"/>
      <c r="Q19" s="24"/>
    </row>
    <row r="20" spans="1:17" s="6" customFormat="1" ht="47.25" customHeight="1" x14ac:dyDescent="0.2">
      <c r="A20" s="4">
        <v>14</v>
      </c>
      <c r="B20" s="33" t="s">
        <v>32</v>
      </c>
      <c r="C20" s="5" t="s">
        <v>33</v>
      </c>
      <c r="D20" s="8" t="s">
        <v>1</v>
      </c>
      <c r="E20" s="41">
        <f t="shared" si="0"/>
        <v>0</v>
      </c>
      <c r="F20" s="31">
        <f t="shared" si="1"/>
        <v>2</v>
      </c>
      <c r="G20" s="41">
        <f t="shared" si="2"/>
        <v>0</v>
      </c>
      <c r="H20" s="37">
        <v>1</v>
      </c>
      <c r="I20" s="42">
        <f t="shared" si="3"/>
        <v>0</v>
      </c>
      <c r="J20" s="20">
        <v>1</v>
      </c>
      <c r="K20" s="43">
        <f t="shared" si="4"/>
        <v>0</v>
      </c>
      <c r="L20" s="27"/>
      <c r="M20" s="24"/>
      <c r="N20" s="26"/>
      <c r="O20" s="25"/>
      <c r="P20" s="27"/>
      <c r="Q20" s="24"/>
    </row>
    <row r="21" spans="1:17" s="6" customFormat="1" ht="47.25" customHeight="1" x14ac:dyDescent="0.2">
      <c r="A21" s="4">
        <v>15</v>
      </c>
      <c r="B21" s="33" t="s">
        <v>36</v>
      </c>
      <c r="C21" s="5" t="s">
        <v>37</v>
      </c>
      <c r="D21" s="8" t="s">
        <v>1</v>
      </c>
      <c r="E21" s="41">
        <f t="shared" si="0"/>
        <v>0</v>
      </c>
      <c r="F21" s="31">
        <f t="shared" si="1"/>
        <v>2</v>
      </c>
      <c r="G21" s="41">
        <f t="shared" si="2"/>
        <v>0</v>
      </c>
      <c r="H21" s="37">
        <v>1</v>
      </c>
      <c r="I21" s="42">
        <f t="shared" si="3"/>
        <v>0</v>
      </c>
      <c r="J21" s="20">
        <v>1</v>
      </c>
      <c r="K21" s="43">
        <f t="shared" si="4"/>
        <v>0</v>
      </c>
      <c r="L21" s="27"/>
      <c r="M21" s="24"/>
      <c r="N21" s="26"/>
      <c r="O21" s="25"/>
      <c r="P21" s="27"/>
      <c r="Q21" s="24"/>
    </row>
    <row r="22" spans="1:17" s="6" customFormat="1" ht="47.25" customHeight="1" x14ac:dyDescent="0.2">
      <c r="A22" s="4">
        <v>16</v>
      </c>
      <c r="B22" s="4" t="s">
        <v>30</v>
      </c>
      <c r="C22" s="5" t="s">
        <v>35</v>
      </c>
      <c r="D22" s="8" t="s">
        <v>1</v>
      </c>
      <c r="E22" s="41">
        <f t="shared" si="0"/>
        <v>0</v>
      </c>
      <c r="F22" s="31">
        <f t="shared" si="1"/>
        <v>4</v>
      </c>
      <c r="G22" s="41">
        <f t="shared" si="2"/>
        <v>0</v>
      </c>
      <c r="H22" s="37">
        <v>1</v>
      </c>
      <c r="I22" s="42">
        <f t="shared" si="3"/>
        <v>0</v>
      </c>
      <c r="J22" s="20">
        <v>1</v>
      </c>
      <c r="K22" s="43">
        <f t="shared" si="4"/>
        <v>0</v>
      </c>
      <c r="L22" s="27"/>
      <c r="M22" s="24"/>
      <c r="N22" s="20">
        <v>1</v>
      </c>
      <c r="O22" s="43">
        <f t="shared" si="6"/>
        <v>0</v>
      </c>
      <c r="P22" s="37">
        <v>1</v>
      </c>
      <c r="Q22" s="42">
        <f t="shared" si="5"/>
        <v>0</v>
      </c>
    </row>
    <row r="23" spans="1:17" ht="88.5" customHeight="1" x14ac:dyDescent="0.2">
      <c r="D23" s="13"/>
      <c r="E23" s="47" t="s">
        <v>46</v>
      </c>
      <c r="F23" s="47"/>
      <c r="G23" s="44">
        <f>ROUND((SUM(G7:G22)),2)</f>
        <v>0</v>
      </c>
      <c r="I23" s="38">
        <f>SUM(I7:I22)</f>
        <v>0</v>
      </c>
      <c r="J23" s="39"/>
      <c r="K23" s="40">
        <f>SUM(K7:K22)</f>
        <v>0</v>
      </c>
      <c r="L23" s="39"/>
      <c r="M23" s="38">
        <f>SUM(M7:M22)</f>
        <v>0</v>
      </c>
      <c r="N23" s="39"/>
      <c r="O23" s="40">
        <f>SUM(O7:O22)</f>
        <v>0</v>
      </c>
      <c r="P23" s="39"/>
      <c r="Q23" s="38">
        <f>SUM(Q7:Q22)</f>
        <v>0</v>
      </c>
    </row>
    <row r="24" spans="1:17" x14ac:dyDescent="0.2">
      <c r="D24" s="15"/>
      <c r="E24" s="16"/>
      <c r="F24" s="32"/>
      <c r="G24" s="16"/>
    </row>
    <row r="25" spans="1:17" x14ac:dyDescent="0.2">
      <c r="D25" s="15"/>
      <c r="E25" s="16"/>
      <c r="F25" s="32"/>
      <c r="G25" s="16"/>
    </row>
    <row r="26" spans="1:17" ht="60.75" customHeight="1" x14ac:dyDescent="0.2">
      <c r="B26" s="45" t="s">
        <v>58</v>
      </c>
      <c r="C26" s="45"/>
      <c r="D26" s="14"/>
      <c r="E26" s="14"/>
      <c r="F26" s="32"/>
      <c r="G26" s="14"/>
      <c r="I26" s="11"/>
    </row>
    <row r="27" spans="1:17" ht="25.5" customHeight="1" x14ac:dyDescent="0.2">
      <c r="B27" s="46" t="s">
        <v>59</v>
      </c>
      <c r="C27" s="46" t="s">
        <v>60</v>
      </c>
    </row>
  </sheetData>
  <sheetProtection algorithmName="SHA-512" hashValue="yaqkAN72ZXw9FicaiNuxjtzlOsZiVKfVgI4FVO5TxeQowpg3rUmEQpVBAiIp5Y/rkbKi12uAamEsAzSYOXxBHA==" saltValue="8CN9PJaNDKbuYtpJ2s0raA==" spinCount="100000" sheet="1" objects="1" scenarios="1"/>
  <protectedRanges>
    <protectedRange sqref="E7:E22" name="Rozstęp1"/>
  </protectedRanges>
  <mergeCells count="2">
    <mergeCell ref="E23:F23"/>
    <mergeCell ref="B3:C3"/>
  </mergeCells>
  <pageMargins left="0.7" right="0.7" top="0.75" bottom="0.75" header="0.3" footer="0.3"/>
  <pageSetup paperSize="8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FE3F33-7818-48E3-ADE7-E7F5CEC24455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2019-05-15T06:27:32Z</dcterms:modified>
</cp:coreProperties>
</file>